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<sst xmlns="http://schemas.openxmlformats.org/spreadsheetml/2006/main" count="36" uniqueCount="36">
  <si>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Cost of Maintaining until end of Useful Life</t>
  </si>
  <si>
    <t>would have available for Capital Projects. If you assume</t>
  </si>
  <si>
    <t>that the company earns 8% with the use of its capital,</t>
  </si>
  <si>
    <t>then the company is effectively losing the following</t>
  </si>
  <si>
    <t>Then, if you followed the same course of poor maintenance,</t>
  </si>
  <si>
    <t>then you would have to purchase another in 5 years. This</t>
  </si>
  <si>
    <t>is the second purchase compared to none if you use till</t>
  </si>
  <si>
    <t>useful life expires.</t>
  </si>
  <si>
    <t>Total Dollars lost from company having to replace every 5 years</t>
  </si>
  <si>
    <t xml:space="preserve">     Less Maintenance Savings (spend $1000 per 5 year period) </t>
  </si>
  <si>
    <t>Net Loss to the Company</t>
  </si>
  <si>
    <t xml:space="preserve">air compressor. The net earnings lost from having to spend the extra $100,000 to complete </t>
  </si>
  <si>
    <t>the company, develop new product(s), enhance market position, pay raises, enhance</t>
  </si>
  <si>
    <t>employee benefits, etc.</t>
  </si>
  <si>
    <t>So, the company has to give up $50,000 that it normally</t>
  </si>
  <si>
    <t>What would happen if there were 10 air compressors</t>
  </si>
  <si>
    <t>Total Dollars lost from company having to repalce every 5 years</t>
  </si>
  <si>
    <t xml:space="preserve">     Loss earnings (from having to spend $50k two more times in cycle)</t>
  </si>
  <si>
    <t>Total cost of air compressor and maintenance</t>
  </si>
  <si>
    <t xml:space="preserve">    Less Depreciation (depreciate over 5 years at tax rate of 34%)</t>
  </si>
  <si>
    <t xml:space="preserve">     Less Depreciation(depreciate over 5 years at tax rate of 34%)</t>
  </si>
  <si>
    <t xml:space="preserve">      *Real cost of maintenance less cost of providing less maintenace</t>
  </si>
  <si>
    <t>In the end, providing poor maintenance cost the company $142, 912.65 for just one</t>
  </si>
  <si>
    <t>the 15 year cycle is $42,912.65. This is money that could have been used to expand</t>
  </si>
  <si>
    <t>Smarter Asset Management</t>
  </si>
  <si>
    <t>Air Compressor Maintenance and Replacement</t>
  </si>
  <si>
    <t>Useful Life - years</t>
  </si>
  <si>
    <t>Cost to maintain per year</t>
  </si>
  <si>
    <t>Air Compressor - purchase cost</t>
  </si>
  <si>
    <t xml:space="preserve">Net Cost to the organization </t>
  </si>
  <si>
    <t>What Happens if not maintained properly?</t>
  </si>
  <si>
    <t xml:space="preserve"> Maintenance cost for 5 years</t>
  </si>
  <si>
    <t>Total Dollars the company is out for having to purchase the 3rd air compressor</t>
  </si>
  <si>
    <t>5 years into useful life you must purchase the 2nd Air Compressor</t>
  </si>
  <si>
    <t>Total Dollars the company is out for having to purchase the 2nd air compressor</t>
  </si>
  <si>
    <t>Mike Cowley, President CE Maintenance Solutions, LLC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</si>
</sst>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Accounting"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Times New Roman"/>
      <family val="1"/>
    </font>
    <font>
      <i/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Times New Roman"/>
      <family val="1"/>
    </font>
    <font>
      <i/>
      <sz val="10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0" fontId="3" fillId="0" borderId="0" xfId="0" applyFont="1" applyAlignment="1">
      <alignment/>
    </xf>
    <xf numFmtId="44" fontId="4" fillId="0" borderId="0" xfId="44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4" fontId="3" fillId="0" borderId="0" xfId="44" applyFont="1" applyAlignment="1">
      <alignment/>
    </xf>
    <xf numFmtId="0" fontId="2" fillId="0" borderId="0" xfId="0" applyFont="1" applyAlignment="1">
      <alignment horizontal="left"/>
    </xf>
    <xf numFmtId="0" fontId="44" fillId="0" borderId="0" xfId="0" applyFont="1" applyAlignment="1">
      <alignment horizontal="left" indent="1"/>
    </xf>
    <xf numFmtId="0" fontId="44" fillId="0" borderId="0" xfId="0" applyFont="1" applyAlignment="1">
      <alignment/>
    </xf>
    <xf numFmtId="44" fontId="6" fillId="0" borderId="0" xfId="44" applyFont="1" applyAlignment="1">
      <alignment/>
    </xf>
    <xf numFmtId="0" fontId="7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F51"/>
  <sheetViews>
    <sheetView tabSelected="1" zoomScalePageLayoutView="0" workbookViewId="0" topLeftCell="A1">
      <selection activeCell="G35" sqref="G35"/>
    </sheetView>
  </sheetViews>
  <sheetFormatPr defaultColWidth="9.140625" defaultRowHeight="12.75"/>
  <cols>
    <col min="2" max="2" width="2.57421875" style="0" customWidth="1"/>
    <col min="3" max="3" width="68.8515625" style="0" customWidth="1"/>
    <col min="4" max="4" width="15.00390625" style="0" customWidth="1"/>
  </cols>
  <sheetData>
    <row r="2" spans="3:6" ht="18.75">
      <c r="C2" s="12" t="s">
        <v>24</v>
      </c>
      <c r="D2" s="1"/>
      <c r="E2" s="1"/>
      <c r="F2" s="1"/>
    </row>
    <row r="3" spans="3:6" ht="12.75">
      <c r="C3" s="6" t="s">
        <v>25</v>
      </c>
      <c r="D3" s="1"/>
      <c r="E3" s="1"/>
      <c r="F3" s="1"/>
    </row>
    <row r="4" spans="3:6" ht="12.75">
      <c r="C4" s="13" t="s">
        <v>35</v>
      </c>
      <c r="D4" s="1"/>
      <c r="E4" s="1"/>
      <c r="F4" s="1"/>
    </row>
    <row r="5" spans="3:6" ht="12.75">
      <c r="C5" s="1" t="s">
        <v>28</v>
      </c>
      <c r="D5" s="2">
        <v>50000</v>
      </c>
      <c r="E5" s="1"/>
      <c r="F5" s="1"/>
    </row>
    <row r="6" spans="3:6" ht="12.75">
      <c r="C6" s="1" t="s">
        <v>27</v>
      </c>
      <c r="D6" s="2">
        <v>500</v>
      </c>
      <c r="E6" s="1"/>
      <c r="F6" s="1"/>
    </row>
    <row r="7" spans="3:6" ht="12.75">
      <c r="C7" s="1" t="s">
        <v>26</v>
      </c>
      <c r="D7" s="1">
        <v>15</v>
      </c>
      <c r="E7" s="1"/>
      <c r="F7" s="1"/>
    </row>
    <row r="8" spans="3:6" ht="12.75">
      <c r="C8" s="1"/>
      <c r="D8" s="1"/>
      <c r="E8" s="1"/>
      <c r="F8" s="1"/>
    </row>
    <row r="9" spans="3:6" ht="15">
      <c r="C9" s="1" t="s">
        <v>0</v>
      </c>
      <c r="D9" s="4">
        <f>D7*D6</f>
        <v>7500</v>
      </c>
      <c r="E9" s="1"/>
      <c r="F9" s="1"/>
    </row>
    <row r="10" spans="3:6" ht="12.75">
      <c r="C10" s="1" t="s">
        <v>18</v>
      </c>
      <c r="D10" s="2">
        <f>D9+D5</f>
        <v>57500</v>
      </c>
      <c r="E10" s="1"/>
      <c r="F10" s="1"/>
    </row>
    <row r="11" spans="3:6" ht="15">
      <c r="C11" s="1" t="s">
        <v>19</v>
      </c>
      <c r="D11" s="4">
        <f>50000*0.34</f>
        <v>17000</v>
      </c>
      <c r="E11" s="1"/>
      <c r="F11" s="1"/>
    </row>
    <row r="12" spans="3:6" ht="12.75">
      <c r="C12" s="3" t="s">
        <v>29</v>
      </c>
      <c r="D12" s="7">
        <f>D10-D11</f>
        <v>40500</v>
      </c>
      <c r="E12" s="1"/>
      <c r="F12" s="1"/>
    </row>
    <row r="13" spans="3:6" ht="12.75">
      <c r="C13" s="1"/>
      <c r="D13" s="1"/>
      <c r="E13" s="1"/>
      <c r="F13" s="1"/>
    </row>
    <row r="14" spans="3:6" ht="12.75">
      <c r="C14" s="3" t="s">
        <v>30</v>
      </c>
      <c r="D14" s="1"/>
      <c r="E14" s="1"/>
      <c r="F14" s="1"/>
    </row>
    <row r="15" spans="3:6" ht="12.75">
      <c r="C15" s="1"/>
      <c r="D15" s="1"/>
      <c r="E15" s="1"/>
      <c r="F15" s="1"/>
    </row>
    <row r="16" spans="3:6" ht="12.75">
      <c r="C16" s="8" t="s">
        <v>33</v>
      </c>
      <c r="D16" s="2">
        <v>50000</v>
      </c>
      <c r="E16" s="1"/>
      <c r="F16" s="1"/>
    </row>
    <row r="17" spans="3:6" ht="12.75">
      <c r="C17" s="1" t="s">
        <v>31</v>
      </c>
      <c r="D17" s="2">
        <f>200*5</f>
        <v>1000</v>
      </c>
      <c r="E17" s="1"/>
      <c r="F17" s="1"/>
    </row>
    <row r="18" spans="3:6" ht="12.75">
      <c r="C18" s="9" t="s">
        <v>14</v>
      </c>
      <c r="D18" s="2"/>
      <c r="E18" s="1"/>
      <c r="F18" s="1"/>
    </row>
    <row r="19" spans="3:6" ht="12.75">
      <c r="C19" s="9" t="s">
        <v>1</v>
      </c>
      <c r="D19" s="2"/>
      <c r="E19" s="1"/>
      <c r="F19" s="1"/>
    </row>
    <row r="20" spans="3:6" ht="12.75">
      <c r="C20" s="9" t="s">
        <v>2</v>
      </c>
      <c r="D20" s="2"/>
      <c r="E20" s="1"/>
      <c r="F20" s="1"/>
    </row>
    <row r="21" spans="3:6" ht="12.75">
      <c r="C21" s="9" t="s">
        <v>3</v>
      </c>
      <c r="D21" s="2"/>
      <c r="E21" s="1"/>
      <c r="F21" s="1"/>
    </row>
    <row r="22" spans="3:6" ht="12.75">
      <c r="C22" s="3"/>
      <c r="D22" s="2"/>
      <c r="E22" s="1"/>
      <c r="F22" s="1"/>
    </row>
    <row r="23" spans="3:6" ht="12.75">
      <c r="C23" s="3" t="s">
        <v>34</v>
      </c>
      <c r="D23" s="7">
        <f>-FV(0.08,10,0,50000)</f>
        <v>107946.24986363939</v>
      </c>
      <c r="E23" s="1"/>
      <c r="F23" s="1"/>
    </row>
    <row r="24" spans="3:6" ht="12.75">
      <c r="C24" s="1"/>
      <c r="D24" s="2"/>
      <c r="E24" s="1"/>
      <c r="F24" s="1"/>
    </row>
    <row r="25" spans="3:6" ht="12.75">
      <c r="C25" s="10" t="s">
        <v>4</v>
      </c>
      <c r="D25" s="1"/>
      <c r="E25" s="1"/>
      <c r="F25" s="1"/>
    </row>
    <row r="26" spans="3:6" ht="12.75">
      <c r="C26" s="10" t="s">
        <v>5</v>
      </c>
      <c r="D26" s="1"/>
      <c r="E26" s="1"/>
      <c r="F26" s="1"/>
    </row>
    <row r="27" spans="3:6" ht="12.75">
      <c r="C27" s="10" t="s">
        <v>6</v>
      </c>
      <c r="D27" s="1"/>
      <c r="E27" s="1"/>
      <c r="F27" s="1"/>
    </row>
    <row r="28" spans="3:6" ht="12.75">
      <c r="C28" s="10" t="s">
        <v>7</v>
      </c>
      <c r="D28" s="1"/>
      <c r="E28" s="1"/>
      <c r="F28" s="1"/>
    </row>
    <row r="29" spans="3:6" ht="12.75">
      <c r="C29" s="1"/>
      <c r="D29" s="1"/>
      <c r="E29" s="1"/>
      <c r="F29" s="1"/>
    </row>
    <row r="30" spans="3:6" ht="12.75">
      <c r="C30" s="3" t="s">
        <v>32</v>
      </c>
      <c r="D30" s="11">
        <f>-FV(0.08,5,0,50000)</f>
        <v>73466.40384000001</v>
      </c>
      <c r="E30" s="1"/>
      <c r="F30" s="1"/>
    </row>
    <row r="31" spans="3:6" ht="12.75">
      <c r="C31" s="1"/>
      <c r="D31" s="2"/>
      <c r="E31" s="1"/>
      <c r="F31" s="1"/>
    </row>
    <row r="32" spans="3:6" ht="12.75">
      <c r="C32" s="1" t="s">
        <v>8</v>
      </c>
      <c r="D32" s="2">
        <f>SUM(D23:D30)</f>
        <v>181412.6537036394</v>
      </c>
      <c r="E32" s="1"/>
      <c r="F32" s="1"/>
    </row>
    <row r="33" spans="3:6" ht="12.75">
      <c r="C33" s="1" t="s">
        <v>20</v>
      </c>
      <c r="D33" s="2">
        <f>100000*0.34</f>
        <v>34000</v>
      </c>
      <c r="E33" s="1"/>
      <c r="F33" s="1"/>
    </row>
    <row r="34" spans="3:6" ht="15">
      <c r="C34" s="1" t="s">
        <v>9</v>
      </c>
      <c r="D34" s="4">
        <f>D9-3000</f>
        <v>4500</v>
      </c>
      <c r="E34" s="1"/>
      <c r="F34" s="1"/>
    </row>
    <row r="35" spans="3:6" ht="12.75">
      <c r="C35" s="5" t="s">
        <v>21</v>
      </c>
      <c r="D35" s="2"/>
      <c r="E35" s="1"/>
      <c r="F35" s="1"/>
    </row>
    <row r="36" spans="3:6" ht="12.75">
      <c r="C36" s="1"/>
      <c r="D36" s="2"/>
      <c r="E36" s="1"/>
      <c r="F36" s="1"/>
    </row>
    <row r="37" spans="3:6" ht="12.75">
      <c r="C37" s="3" t="s">
        <v>10</v>
      </c>
      <c r="D37" s="2">
        <f>D32-(D33+D34)</f>
        <v>142912.6537036394</v>
      </c>
      <c r="E37" s="1"/>
      <c r="F37" s="1"/>
    </row>
    <row r="38" spans="3:6" ht="12.75">
      <c r="C38" s="1"/>
      <c r="D38" s="1"/>
      <c r="E38" s="1"/>
      <c r="F38" s="1"/>
    </row>
    <row r="39" spans="3:6" ht="12.75">
      <c r="C39" s="10" t="s">
        <v>22</v>
      </c>
      <c r="D39" s="1"/>
      <c r="E39" s="1"/>
      <c r="F39" s="1"/>
    </row>
    <row r="40" spans="3:6" ht="12.75">
      <c r="C40" s="10" t="s">
        <v>11</v>
      </c>
      <c r="D40" s="1"/>
      <c r="E40" s="1"/>
      <c r="F40" s="1"/>
    </row>
    <row r="41" spans="3:6" ht="12.75">
      <c r="C41" s="10" t="s">
        <v>23</v>
      </c>
      <c r="D41" s="1"/>
      <c r="E41" s="1"/>
      <c r="F41" s="1"/>
    </row>
    <row r="42" spans="3:6" ht="12.75">
      <c r="C42" s="10" t="s">
        <v>12</v>
      </c>
      <c r="D42" s="1"/>
      <c r="E42" s="1"/>
      <c r="F42" s="1"/>
    </row>
    <row r="43" spans="3:6" ht="12.75">
      <c r="C43" s="10" t="s">
        <v>13</v>
      </c>
      <c r="D43" s="1"/>
      <c r="E43" s="1"/>
      <c r="F43" s="1"/>
    </row>
    <row r="44" spans="3:6" ht="12.75">
      <c r="C44" s="1"/>
      <c r="D44" s="1"/>
      <c r="E44" s="1"/>
      <c r="F44" s="1"/>
    </row>
    <row r="45" spans="3:6" ht="12.75">
      <c r="C45" s="3" t="s">
        <v>15</v>
      </c>
      <c r="D45" s="1"/>
      <c r="E45" s="1"/>
      <c r="F45" s="1"/>
    </row>
    <row r="46" spans="3:6" ht="12.75">
      <c r="C46" s="1"/>
      <c r="D46" s="1"/>
      <c r="E46" s="1"/>
      <c r="F46" s="1"/>
    </row>
    <row r="47" spans="3:6" ht="12.75">
      <c r="C47" s="1" t="s">
        <v>16</v>
      </c>
      <c r="D47" s="2">
        <f>D32*10</f>
        <v>1814126.537036394</v>
      </c>
      <c r="E47" s="1"/>
      <c r="F47" s="1"/>
    </row>
    <row r="48" spans="3:6" ht="12.75">
      <c r="C48" s="1" t="str">
        <f>+C34</f>
        <v>     Less Maintenance Savings (spend $1000 per 5 year period) </v>
      </c>
      <c r="D48" s="2">
        <f>D34*10</f>
        <v>45000</v>
      </c>
      <c r="E48" s="1"/>
      <c r="F48" s="1"/>
    </row>
    <row r="49" spans="3:6" ht="15">
      <c r="C49" s="1" t="str">
        <f>+C33</f>
        <v>     Less Depreciation(depreciate over 5 years at tax rate of 34%)</v>
      </c>
      <c r="D49" s="4">
        <f>(20*50000)*0.34</f>
        <v>340000</v>
      </c>
      <c r="E49" s="1"/>
      <c r="F49" s="1"/>
    </row>
    <row r="50" spans="3:6" ht="12.75">
      <c r="C50" s="3" t="str">
        <f>+C37</f>
        <v>Net Loss to the Company</v>
      </c>
      <c r="D50" s="7">
        <f>D47-(D49+D48)</f>
        <v>1429126.537036394</v>
      </c>
      <c r="E50" s="1"/>
      <c r="F50" s="1"/>
    </row>
    <row r="51" spans="3:6" ht="12.75">
      <c r="C51" s="1" t="s">
        <v>17</v>
      </c>
      <c r="D51" s="2">
        <f>D50-1000000</f>
        <v>429126.537036394</v>
      </c>
      <c r="E51" s="1"/>
      <c r="F51" s="1"/>
    </row>
  </sheetData>
  <sheetProtection/>
  <printOptions/>
  <pageMargins left="0.25" right="0.2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pughm</dc:creator>
  <cp:keywords/>
  <dc:description/>
  <cp:lastModifiedBy>Anne</cp:lastModifiedBy>
  <cp:lastPrinted>2008-11-04T20:21:13Z</cp:lastPrinted>
  <dcterms:created xsi:type="dcterms:W3CDTF">2008-09-30T02:00:27Z</dcterms:created>
  <dcterms:modified xsi:type="dcterms:W3CDTF">2013-01-07T21:12:47Z</dcterms:modified>
  <cp:category/>
  <cp:version/>
  <cp:contentType/>
  <cp:contentStatus/>
</cp:coreProperties>
</file>